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codeName="ThisWorkbook"/>
  <mc:AlternateContent xmlns:mc="http://schemas.openxmlformats.org/markup-compatibility/2006">
    <mc:Choice Requires="x15">
      <x15ac:absPath xmlns:x15ac="http://schemas.microsoft.com/office/spreadsheetml/2010/11/ac" url="E:\WET\"/>
    </mc:Choice>
  </mc:AlternateContent>
  <bookViews>
    <workbookView xWindow="0" yWindow="0" windowWidth="28800" windowHeight="11160"/>
  </bookViews>
  <sheets>
    <sheet name="Stock Inventory List" sheetId="2" r:id="rId1"/>
    <sheet name="Inventory Pick List" sheetId="11" r:id="rId2"/>
    <sheet name="Bin Lookup" sheetId="9" r:id="rId3"/>
  </sheets>
  <definedNames>
    <definedName name="BinNumber">BinLookup[BIN '#]</definedName>
    <definedName name="ColumnTitle1">InventoryList[[#Headers],[ITEM]]</definedName>
    <definedName name="ColumnTitle2">InventoryPickList[[#Headers],[ORDER '#]]</definedName>
    <definedName name="ColumnTitle3">BinLookup[[#Headers],[BIN '#]]</definedName>
    <definedName name="_xlnm.Print_Titles" localSheetId="2">'Bin Lookup'!$4:$4</definedName>
    <definedName name="_xlnm.Print_Titles" localSheetId="1">'Inventory Pick List'!$4:$4</definedName>
    <definedName name="_xlnm.Print_Titles" localSheetId="0">'Stock Inventory List'!$4:$4</definedName>
    <definedName name="SKULookup">InventoryList[ITEM]</definedName>
  </definedNames>
  <calcPr calcId="171027"/>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<sst xmlns="http://schemas.openxmlformats.org/spreadsheetml/2006/main" count="109" uniqueCount="66">
  <si>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</si>
  <si>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</si>
  <si>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</si>
  <si>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</si>
  <si>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</si>
  <si>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</si>
  <si>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</si>
  <si>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</si>
  <si>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</si>
  <si>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</si>
  <si>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</si>
  <si>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</si>
  <si>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</si>
  <si>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</si>
  <si>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</si>
  <si>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</si>
  <si>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</si>
  <si>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</si>
  <si>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</si>
  <si>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</si>
  <si>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</si>
  <si>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</si>
  <si>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</si>
  <si>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</si>
  <si>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</si>
  <si>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</si>
  <si>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</si>
  <si>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</si>
  <si>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</si>
  <si>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</si>
  <si>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</si>
  <si>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</si>
  <si>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</si>
  <si>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</si>
  <si>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</si>
  <si>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</si>
  <si>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</si>
  <si>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</si>
  <si>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</si>
  <si>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</si>
  <si>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</si>
  <si>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</si>
  <si>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</si>
  <si>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</si>
  <si>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</si>
  <si>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</si>
  <si>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</si>
  <si>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</si>
  <si>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</si>
  <si>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</si>
  <si>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</si>
  <si>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</si>
  <si>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</si>
  <si>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</si>
  <si>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</si>
  <si>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</si>
  <si>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</si>
  <si>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</si>
  <si>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</si>
  <si>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</si>
  <si>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</si>
  <si>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</si>
  <si>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</si>
  <si>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</si>
  <si>
    <t>ITEM</t>
  </si>
  <si>
    <t>STOCK 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</si>
</sst>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9" x14ac:knownFonts="1">
    <font>
      <sz val="11"/>
      <color theme="3" tint="0.14993743705557422"/>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
      <sz val="11"/>
      <color theme="3" tint="0.14993743705557422"/>
      <name val="Century Gothic"/>
      <family val="2"/>
    </font>
    <font>
      <sz val="11"/>
      <color theme="3" tint="0.14990691854609822"/>
      <name val="Century Gothic"/>
      <family val="2"/>
    </font>
    <font>
      <sz val="11"/>
      <color theme="0"/>
      <name val="Century Gothic"/>
      <family val="2"/>
    </font>
    <font>
      <b/>
      <sz val="26"/>
      <color theme="3" tint="0.14996795556505021"/>
      <name val="Century Gothic"/>
      <family val="2"/>
    </font>
    <font>
      <sz val="11"/>
      <color theme="4" tint="-0.499984740745262"/>
      <name val="Century Gothic"/>
      <family val="2"/>
    </font>
    <font>
      <sz val="11"/>
      <color theme="3"/>
      <name val="Century Gothic"/>
      <family val="2"/>
    </font>
    <font>
      <sz val="16"/>
      <color theme="9" tint="-0.249977111117893"/>
      <name val="Century Gothic"/>
      <family val="2"/>
    </font>
    <font>
      <i/>
      <sz val="10"/>
      <color theme="1"/>
      <name val="Century Gothic"/>
      <family val="2"/>
    </font>
  </fonts>
  <fills count="4">
    <fill>
      <patternFill patternType="none"/>
    </fill>
    <fill>
      <patternFill patternType="gray125"/>
    </fill>
    <fill>
      <patternFill patternType="solid">
        <fgColor theme="4" tint="-0.499984740745262"/>
        <bgColor indexed="64"/>
      </patternFill>
    </fill>
    <fill>
      <patternFill patternType="solid">
        <fgColor theme="9" tint="-0.249977111117893"/>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5">
    <xf numFmtId="0" fontId="0" fillId="0" borderId="0">
      <alignment vertical="center"/>
    </xf>
    <xf numFmtId="0" fontId="1" fillId="0" borderId="1" applyNumberFormat="0" applyFill="0" applyAlignment="0" applyProtection="0"/>
    <xf numFmtId="0" fontId="8" fillId="2" borderId="0" applyNumberFormat="0" applyProtection="0">
      <alignment horizontal="left" vertical="center" indent="1"/>
    </xf>
    <xf numFmtId="0" fontId="2" fillId="0" borderId="0" applyNumberFormat="0" applyFill="0" applyBorder="0" applyAlignment="0" applyProtection="0"/>
    <xf numFmtId="0" fontId="4" fillId="0" borderId="1" applyNumberFormat="0" applyFill="0" applyAlignment="0" applyProtection="0"/>
    <xf numFmtId="0" fontId="4" fillId="0" borderId="0" applyNumberFormat="0" applyFill="0" applyBorder="0" applyAlignment="0" applyProtection="0"/>
    <xf numFmtId="0" fontId="3" fillId="0" borderId="2" applyNumberFormat="0" applyFill="0" applyAlignment="0" applyProtection="0"/>
    <xf numFmtId="165" fontId="10" fillId="0" borderId="0">
      <alignment horizontal="center" vertical="center"/>
    </xf>
    <xf numFmtId="0" fontId="7" fillId="2" borderId="0" applyNumberFormat="0" applyProtection="0">
      <alignment horizontal="right" indent="1"/>
    </xf>
    <xf numFmtId="0" fontId="9" fillId="0" borderId="0" applyNumberFormat="0" applyProtection="0">
      <alignment horizontal="center"/>
    </xf>
    <xf numFmtId="0" fontId="9" fillId="0" borderId="0" applyNumberFormat="0" applyProtection="0">
      <alignment horizontal="center"/>
    </xf>
    <xf numFmtId="0" fontId="5" fillId="0" borderId="0" applyNumberFormat="0" applyFill="0" applyBorder="0" applyProtection="0">
      <alignment horizontal="left" vertical="top"/>
    </xf>
    <xf numFmtId="0" fontId="6" fillId="0" borderId="0">
      <alignment horizontal="left" vertical="center" wrapText="1" indent="1"/>
    </xf>
    <xf numFmtId="1" fontId="6" fillId="0" borderId="0">
      <alignment horizontal="center" vertical="center"/>
    </xf>
    <xf numFmtId="7" fontId="6" fillId="0" borderId="0">
      <alignment horizontal="right" vertical="center"/>
    </xf>
  </cellStyleXfs>
  <cellXfs count="21">
    <xf numFmtId="0" fontId="0" fillId="0" borderId="0" xfId="0">
      <alignment vertical="center"/>
    </xf>
    <xf numFmtId="0" fontId="11" fillId="0" borderId="0" xfId="12" applyFont="1">
      <alignment horizontal="left" vertical="center" wrapText="1" indent="1"/>
    </xf>
    <xf numFmtId="1" fontId="11" fillId="0" borderId="0" xfId="13" applyFont="1">
      <alignment horizontal="center" vertical="center"/>
    </xf>
    <xf numFmtId="7" fontId="11" fillId="0" borderId="0" xfId="14" applyFont="1">
      <alignment horizontal="right" vertical="center"/>
    </xf>
    <xf numFmtId="165" fontId="12" fillId="0" borderId="0" xfId="7" applyFont="1">
      <alignment horizontal="center" vertical="center"/>
    </xf>
    <xf numFmtId="0" fontId="11" fillId="0" borderId="0" xfId="0" applyFont="1">
      <alignment vertical="center"/>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13" fillId="3" borderId="0" xfId="2" applyFont="1" applyFill="1">
      <alignment horizontal="left" vertical="center" indent="1"/>
    </xf>
    <xf numFmtId="0" fontId="11" fillId="3" borderId="0" xfId="0" applyFont="1" applyFill="1">
      <alignment vertical="center"/>
    </xf>
    <xf numFmtId="0" fontId="14" fillId="0" borderId="1" xfId="1" applyFont="1" applyAlignment="1"/>
    <xf numFmtId="0" fontId="14" fillId="0" borderId="1" xfId="1" applyFont="1"/>
    <xf numFmtId="0" fontId="14" fillId="0" borderId="1" xfId="1" applyFont="1" applyAlignment="1">
      <alignment vertical="center"/>
    </xf>
    <xf numFmtId="0" fontId="15" fillId="0" borderId="0" xfId="9" applyFont="1">
      <alignment horizontal="center"/>
    </xf>
    <xf numFmtId="166" fontId="11" fillId="0" borderId="0" xfId="0" applyNumberFormat="1" applyFont="1">
      <alignment vertical="center"/>
    </xf>
    <xf numFmtId="167" fontId="11" fillId="0" borderId="0" xfId="0" applyNumberFormat="1" applyFont="1">
      <alignment vertical="center"/>
    </xf>
    <xf numFmtId="0" fontId="16" fillId="0" borderId="0" xfId="3" applyFont="1"/>
    <xf numFmtId="0" fontId="16" fillId="0" borderId="0" xfId="3" applyFont="1" applyAlignment="1"/>
    <xf numFmtId="164" fontId="17" fillId="0" borderId="0" xfId="11" applyNumberFormat="1" applyFont="1">
      <alignment horizontal="left" vertical="top"/>
    </xf>
    <xf numFmtId="0" fontId="17" fillId="0" borderId="0" xfId="11" applyFont="1">
      <alignment horizontal="left" vertical="top"/>
    </xf>
    <xf numFmtId="0" fontId="18" fillId="0" borderId="0" xfId="0" applyFont="1" applyAlignment="1">
      <alignment vertical="center"/>
    </xf>
  </cellXfs>
  <cellStyles count="15">
    <cellStyle name="Flag Column" xfId="7"/>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cellStyle name="Table details left aligned" xfId="12"/>
    <cellStyle name="Table details right aligned" xfId="14"/>
    <cellStyle name="Title" xfId="1" builtinId="15" customBuiltin="1"/>
    <cellStyle name="Total" xfId="6" builtinId="25" customBuiltin="1"/>
    <cellStyle name="Total counts" xfId="11"/>
  </cellStyles>
  <dxfs count="38">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alignment vertical="center" textRotation="0" wrapText="0" indent="0" justifyLastLine="0" shrinkToFit="0" readingOrder="0"/>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name val="Century Gothic"/>
        <family val="2"/>
        <scheme val="none"/>
      </font>
      <alignment vertical="center" textRotation="0" wrapText="0" indent="0" justifyLastLine="0" shrinkToFit="0" readingOrder="0"/>
    </dxf>
    <dxf>
      <font>
        <strike val="0"/>
        <outline val="0"/>
        <shadow val="0"/>
        <u val="none"/>
        <vertAlign val="baseline"/>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strike val="0"/>
        <outline val="0"/>
        <shadow val="0"/>
        <u val="none"/>
        <vertAlign val="baseline"/>
        <sz val="11"/>
        <color theme="3" tint="0.14993743705557422"/>
        <name val="Century Gothic"/>
        <family val="2"/>
        <scheme val="none"/>
      </font>
    </dxf>
    <dxf>
      <font>
        <b/>
        <i val="0"/>
        <color rgb="FFFF0000"/>
      </font>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tableStyleElement type="wholeTable" dxfId="37"/>
      <tableStyleElement type="headerRow" dxfId="36"/>
      <tableStyleElement type="lastColumn" dxfId="35"/>
      <tableStyleElement type="secondRowStripe" dxfId="3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Stock Inventory List'!Print_Titles"/></Relationships>
</file>

<file path=xl/drawings/_rels/drawing3.xml.rels><?xml version="1.0" encoding="UTF-8" standalone="yes"?>
<Relationships xmlns="http://schemas.openxmlformats.org/package/2006/relationships"><Relationship Id="rId1" Type="http://schemas.openxmlformats.org/officeDocument/2006/relationships/hyperlink" Target="#'Stock Inventory List'!Print_Titles"/></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6">
            <a:lumMod val="75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6">
            <a:lumMod val="75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6">
            <a:lumMod val="75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6">
            <a:lumMod val="75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6">
            <a:lumMod val="75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id="1" name="InventoryList" displayName="InventoryList" ref="B4:K15" headerRowDxfId="11" dataDxfId="9" totalsRowDxfId="10" headerRowCellStyle="Heading 1">
  <autoFilter ref="B4:K15"/>
  <sortState ref="B3:F12">
    <sortCondition ref="C2:C12"/>
  </sortState>
  <tableColumns count="10">
    <tableColumn id="1" name="ITEM" totalsRowLabel="Totals" dataDxfId="21" dataCellStyle="Table details left aligned"/>
    <tableColumn id="2" name="DESCRIPTION" dataDxfId="20" dataCellStyle="Table details left aligned"/>
    <tableColumn id="3" name="BIN #" dataDxfId="19" dataCellStyle="Table details left aligned"/>
    <tableColumn id="4" name="LOCATION" dataDxfId="18" dataCellStyle="Table details left aligned">
      <calculatedColumnFormula>IFERROR(VLOOKUP(InventoryList[[#This Row],[BIN '#]],BinLookup[],3,FALSE),"")</calculatedColumnFormula>
    </tableColumn>
    <tableColumn id="5" name="UNIT" dataDxfId="17" dataCellStyle="Table details left aligned"/>
    <tableColumn id="6" name="QTY" dataDxfId="16" dataCellStyle="Table details center aligned"/>
    <tableColumn id="8" name="REORDER QTY" dataDxfId="15" dataCellStyle="Table details center aligned"/>
    <tableColumn id="7" name="COST" dataDxfId="14" dataCellStyle="Table details right aligned"/>
    <tableColumn id="10" name="INVENTORY VALUE" dataDxfId="13" dataCellStyle="Table details right aligned">
      <calculatedColumnFormula>InventoryList[[#This Row],[QTY]]*InventoryList[[#This Row],[COST]]</calculatedColumnFormula>
    </tableColumn>
    <tableColumn id="9" name="REORDER" dataDxfId="12"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id="4" name="InventoryPickList" displayName="InventoryPickList" ref="B4:I9" totalsRowShown="0" headerRowDxfId="23" dataDxfId="22" headerRowCellStyle="Heading 1">
  <autoFilter ref="B4:I9"/>
  <sortState ref="B3:I7">
    <sortCondition ref="I2:I7"/>
  </sortState>
  <tableColumns count="8">
    <tableColumn id="9" name="ORDER #" dataDxfId="31" dataCellStyle="Table details left aligned"/>
    <tableColumn id="1" name="ITEM" dataDxfId="30" dataCellStyle="Table details left aligned"/>
    <tableColumn id="6" name="PICK QTY" dataDxfId="29" dataCellStyle="Table details center aligned"/>
    <tableColumn id="7" name="QTY AVAILABLE" dataDxfId="28" dataCellStyle="Table details center aligned">
      <calculatedColumnFormula>IFERROR(VLOOKUP(InventoryPickList[ITEM],InventoryList[],6,FALSE),"")</calculatedColumnFormula>
    </tableColumn>
    <tableColumn id="2" name="ITEM DESCRIPTION" dataDxfId="27" dataCellStyle="Table details left aligned">
      <calculatedColumnFormula>IFERROR(VLOOKUP(InventoryPickList[ITEM],InventoryList[],2,FALSE),"")</calculatedColumnFormula>
    </tableColumn>
    <tableColumn id="8" name="UNIT" dataDxfId="26" dataCellStyle="Table details left aligned">
      <calculatedColumnFormula>IFERROR(VLOOKUP(InventoryPickList[ITEM],InventoryList[],5,FALSE),"")</calculatedColumnFormula>
    </tableColumn>
    <tableColumn id="3" name="BIN #" dataDxfId="25" dataCellStyle="Table details left aligned">
      <calculatedColumnFormula>IFERROR(VLOOKUP(InventoryPickList[ITEM],InventoryList[],3,FALSE),"")</calculatedColumnFormula>
    </tableColumn>
    <tableColumn id="4" name="LOCATION" dataDxfId="24" dataCellStyle="Table details left aligned">
      <calculatedColumnFormula>IFERROR(VLOOKUP(InventoryPickList[ITEM],InventoryList[],4,FALSE),"")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id="3" name="BinLookup" displayName="BinLookup" ref="B4:G11" headerRowDxfId="2" dataDxfId="0" totalsRowDxfId="1">
  <autoFilter ref="B4:G11"/>
  <tableColumns count="6">
    <tableColumn id="1" name="BIN #" totalsRowLabel="Total" dataDxfId="8" dataCellStyle="Table details left aligned"/>
    <tableColumn id="2" name="DESCRIPTION" dataDxfId="7" dataCellStyle="Table details left aligned"/>
    <tableColumn id="6" name="LOCATION" dataDxfId="6" dataCellStyle="Table details left aligned"/>
    <tableColumn id="3" name="WIDTH" dataDxfId="5" dataCellStyle="Table details center aligned"/>
    <tableColumn id="4" name="HEIGHT" dataDxfId="4" dataCellStyle="Table details center aligned"/>
    <tableColumn id="5" name="LENGTH" totalsRowFunction="sum" dataDxfId="3"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InventoryList">
    <tabColor theme="9" tint="-0.249977111117893"/>
    <pageSetUpPr autoPageBreaks="0" fitToPage="1"/>
  </sheetPr>
  <dimension ref="B1:K15"/>
  <sheetViews>
    <sheetView showGridLines="0" tabSelected="1" zoomScale="80" zoomScaleNormal="80" workbookViewId="0">
      <selection activeCell="F7" sqref="F7"/>
    </sheetView>
  </sheetViews>
  <sheetFormatPr defaultRowHeight="30" customHeight="1" x14ac:dyDescent="0.3"/>
  <cols>
    <col min="1" max="1" width="1.88671875" style="5" customWidth="1"/>
    <col min="2" max="2" width="21.88671875" style="5" customWidth="1"/>
    <col min="3" max="3" width="22.109375" style="5" customWidth="1"/>
    <col min="4" max="4" width="14.109375" style="5" customWidth="1"/>
    <col min="5" max="5" width="21.109375" style="5" customWidth="1"/>
    <col min="6" max="6" width="21.77734375" style="5" customWidth="1"/>
    <col min="7" max="7" width="9.44140625" style="5" customWidth="1"/>
    <col min="8" max="8" width="15.6640625" style="5" customWidth="1"/>
    <col min="9" max="9" width="11.88671875" style="5" customWidth="1"/>
    <col min="10" max="10" width="18.6640625" style="5" customWidth="1"/>
    <col min="11" max="11" width="13.33203125" style="5" customWidth="1"/>
    <col min="12" max="13" width="16.109375" style="5" customWidth="1"/>
    <col min="14" max="14" width="11.44140625" style="5" customWidth="1"/>
    <col min="15" max="16384" width="8.88671875" style="5"/>
  </cols>
  <sheetData>
    <row r="1" spans="2:11" ht="54" customHeight="1" thickBot="1" x14ac:dyDescent="0.45">
      <c r="B1" s="10" t="s">
        <v>65</v>
      </c>
      <c r="C1" s="10"/>
      <c r="D1" s="10"/>
      <c r="E1" s="12"/>
      <c r="F1" s="12"/>
      <c r="G1" s="12"/>
      <c r="H1" s="12"/>
      <c r="I1" s="12"/>
      <c r="J1" s="12"/>
      <c r="K1" s="12"/>
    </row>
    <row r="2" spans="2:11" ht="24.95" customHeight="1" x14ac:dyDescent="0.3">
      <c r="B2" s="16" t="s">
        <v>40</v>
      </c>
      <c r="C2" s="17" t="s">
        <v>42</v>
      </c>
      <c r="D2" s="16" t="s">
        <v>41</v>
      </c>
      <c r="E2" s="13" t="s">
        <v>54</v>
      </c>
      <c r="F2" s="13" t="s">
        <v>58</v>
      </c>
    </row>
    <row r="3" spans="2:11" ht="30" customHeight="1" x14ac:dyDescent="0.3">
      <c r="B3" s="18">
        <f>SUM(InventoryList[INVENTORY VALUE])</f>
        <v>5050</v>
      </c>
      <c r="C3" s="19">
        <f>COUNTA(InventoryList[DESCRIPTION])</f>
        <v>11</v>
      </c>
      <c r="D3" s="19">
        <f>SUMPRODUCT((1/COUNTIF(InventoryList[BIN '#],InventoryList[BIN '#]&amp;"")))</f>
        <v>6</v>
      </c>
    </row>
    <row r="4" spans="2:11" ht="36.75" customHeight="1" x14ac:dyDescent="0.3">
      <c r="B4" s="8" t="s">
        <v>64</v>
      </c>
      <c r="C4" s="8" t="s">
        <v>43</v>
      </c>
      <c r="D4" s="8" t="s">
        <v>44</v>
      </c>
      <c r="E4" s="8" t="s">
        <v>45</v>
      </c>
      <c r="F4" s="8" t="s">
        <v>46</v>
      </c>
      <c r="G4" s="8" t="s">
        <v>47</v>
      </c>
      <c r="H4" s="8" t="s">
        <v>48</v>
      </c>
      <c r="I4" s="8" t="s">
        <v>49</v>
      </c>
      <c r="J4" s="8" t="s">
        <v>50</v>
      </c>
      <c r="K4" s="8" t="s">
        <v>51</v>
      </c>
    </row>
    <row r="5" spans="2:11" ht="30" customHeight="1" x14ac:dyDescent="0.3">
      <c r="B5" s="1" t="s">
        <v>30</v>
      </c>
      <c r="C5" s="1" t="s">
        <v>7</v>
      </c>
      <c r="D5" s="1" t="s">
        <v>0</v>
      </c>
      <c r="E5" s="1" t="str">
        <f>IFERROR(VLOOKUP(InventoryList[[#This Row],[BIN '#]],BinLookup[],3,FALSE),"")</f>
        <v>Row 2, slot 1</v>
      </c>
      <c r="F5" s="1" t="s">
        <v>26</v>
      </c>
      <c r="G5" s="2">
        <v>20</v>
      </c>
      <c r="H5" s="2">
        <v>10</v>
      </c>
      <c r="I5" s="3">
        <v>35</v>
      </c>
      <c r="J5" s="3">
        <f>InventoryList[[#This Row],[QTY]]*InventoryList[[#This Row],[COST]]</f>
        <v>700</v>
      </c>
      <c r="K5" s="4">
        <f>IFERROR(IF(InventoryList[[#This Row],[QTY]]&lt;=InventoryList[[#This Row],[REORDER QTY]],1,0),0)</f>
        <v>0</v>
      </c>
    </row>
    <row r="6" spans="2:11" ht="30" customHeight="1" x14ac:dyDescent="0.3">
      <c r="B6" s="1" t="s">
        <v>31</v>
      </c>
      <c r="C6" s="1" t="s">
        <v>8</v>
      </c>
      <c r="D6" s="1" t="s">
        <v>0</v>
      </c>
      <c r="E6" s="1" t="str">
        <f>IFERROR(VLOOKUP(InventoryList[[#This Row],[BIN '#]],BinLookup[],3,FALSE),"")</f>
        <v>Row 2, slot 1</v>
      </c>
      <c r="F6" s="1" t="s">
        <v>26</v>
      </c>
      <c r="G6" s="2">
        <v>30</v>
      </c>
      <c r="H6" s="2">
        <v>15</v>
      </c>
      <c r="I6" s="3">
        <v>45</v>
      </c>
      <c r="J6" s="3">
        <f>InventoryList[[#This Row],[QTY]]*InventoryList[[#This Row],[COST]]</f>
        <v>1350</v>
      </c>
      <c r="K6" s="4">
        <f>IFERROR(IF(InventoryList[[#This Row],[QTY]]&lt;=InventoryList[[#This Row],[REORDER QTY]],1,0),0)</f>
        <v>0</v>
      </c>
    </row>
    <row r="7" spans="2:11" ht="30" customHeight="1" x14ac:dyDescent="0.3">
      <c r="B7" s="1" t="s">
        <v>32</v>
      </c>
      <c r="C7" s="1" t="s">
        <v>3</v>
      </c>
      <c r="D7" s="1" t="s">
        <v>1</v>
      </c>
      <c r="E7" s="1" t="str">
        <f>IFERROR(VLOOKUP(InventoryList[[#This Row],[BIN '#]],BinLookup[],3,FALSE),"")</f>
        <v>Row 1, slot 1</v>
      </c>
      <c r="F7" s="1" t="s">
        <v>26</v>
      </c>
      <c r="G7" s="2">
        <v>10</v>
      </c>
      <c r="H7" s="2">
        <v>5</v>
      </c>
      <c r="I7" s="3">
        <v>12</v>
      </c>
      <c r="J7" s="3">
        <f>InventoryList[[#This Row],[QTY]]*InventoryList[[#This Row],[COST]]</f>
        <v>120</v>
      </c>
      <c r="K7" s="4">
        <f>IFERROR(IF(InventoryList[[#This Row],[QTY]]&lt;=InventoryList[[#This Row],[REORDER QTY]],1,0),0)</f>
        <v>0</v>
      </c>
    </row>
    <row r="8" spans="2:11" ht="30" customHeight="1" x14ac:dyDescent="0.3">
      <c r="B8" s="1" t="s">
        <v>33</v>
      </c>
      <c r="C8" s="1" t="s">
        <v>9</v>
      </c>
      <c r="D8" s="1" t="s">
        <v>2</v>
      </c>
      <c r="E8" s="1" t="str">
        <f>IFERROR(VLOOKUP(InventoryList[[#This Row],[BIN '#]],BinLookup[],3,FALSE),"")</f>
        <v>Row 3, slot 2</v>
      </c>
      <c r="F8" s="1" t="s">
        <v>28</v>
      </c>
      <c r="G8" s="2">
        <v>40</v>
      </c>
      <c r="H8" s="2">
        <v>10</v>
      </c>
      <c r="I8" s="3">
        <v>18</v>
      </c>
      <c r="J8" s="3">
        <f>InventoryList[[#This Row],[QTY]]*InventoryList[[#This Row],[COST]]</f>
        <v>720</v>
      </c>
      <c r="K8" s="4">
        <f>IFERROR(IF(InventoryList[[#This Row],[QTY]]&lt;=InventoryList[[#This Row],[REORDER QTY]],1,0),0)</f>
        <v>0</v>
      </c>
    </row>
    <row r="9" spans="2:11" ht="30" customHeight="1" x14ac:dyDescent="0.3">
      <c r="B9" s="1" t="s">
        <v>34</v>
      </c>
      <c r="C9" s="1" t="s">
        <v>10</v>
      </c>
      <c r="D9" s="1" t="s">
        <v>4</v>
      </c>
      <c r="E9" s="1" t="str">
        <f>IFERROR(VLOOKUP(InventoryList[[#This Row],[BIN '#]],BinLookup[],3,FALSE),"")</f>
        <v>Row 3, slot 1</v>
      </c>
      <c r="F9" s="1" t="s">
        <v>26</v>
      </c>
      <c r="G9" s="2">
        <v>12</v>
      </c>
      <c r="H9" s="2">
        <v>10</v>
      </c>
      <c r="I9" s="3">
        <v>23</v>
      </c>
      <c r="J9" s="3">
        <f>InventoryList[[#This Row],[QTY]]*InventoryList[[#This Row],[COST]]</f>
        <v>276</v>
      </c>
      <c r="K9" s="4">
        <f>IFERROR(IF(InventoryList[[#This Row],[QTY]]&lt;=InventoryList[[#This Row],[REORDER QTY]],1,0),0)</f>
        <v>0</v>
      </c>
    </row>
    <row r="10" spans="2:11" ht="30" customHeight="1" x14ac:dyDescent="0.3">
      <c r="B10" s="1" t="s">
        <v>35</v>
      </c>
      <c r="C10" s="1" t="s">
        <v>11</v>
      </c>
      <c r="D10" s="1" t="s">
        <v>0</v>
      </c>
      <c r="E10" s="1" t="str">
        <f>IFERROR(VLOOKUP(InventoryList[[#This Row],[BIN '#]],BinLookup[],3,FALSE),"")</f>
        <v>Row 2, slot 1</v>
      </c>
      <c r="F10" s="1" t="s">
        <v>26</v>
      </c>
      <c r="G10" s="2">
        <v>7</v>
      </c>
      <c r="H10" s="2">
        <v>10</v>
      </c>
      <c r="I10" s="3">
        <v>51</v>
      </c>
      <c r="J10" s="3">
        <f>InventoryList[[#This Row],[QTY]]*InventoryList[[#This Row],[COST]]</f>
        <v>357</v>
      </c>
      <c r="K10" s="4">
        <f>IFERROR(IF(InventoryList[[#This Row],[QTY]]&lt;=InventoryList[[#This Row],[REORDER QTY]],1,0),0)</f>
        <v>1</v>
      </c>
    </row>
    <row r="11" spans="2:11" ht="30" customHeight="1" x14ac:dyDescent="0.3">
      <c r="B11" s="1" t="s">
        <v>36</v>
      </c>
      <c r="C11" s="1" t="s">
        <v>12</v>
      </c>
      <c r="D11" s="1" t="s">
        <v>5</v>
      </c>
      <c r="E11" s="1" t="str">
        <f>IFERROR(VLOOKUP(InventoryList[[#This Row],[BIN '#]],BinLookup[],3,FALSE),"")</f>
        <v>Row 1, slot 2</v>
      </c>
      <c r="F11" s="1" t="s">
        <v>26</v>
      </c>
      <c r="G11" s="2">
        <v>10</v>
      </c>
      <c r="H11" s="2">
        <v>5</v>
      </c>
      <c r="I11" s="3">
        <v>9</v>
      </c>
      <c r="J11" s="3">
        <f>InventoryList[[#This Row],[QTY]]*InventoryList[[#This Row],[COST]]</f>
        <v>90</v>
      </c>
      <c r="K11" s="4">
        <f>IFERROR(IF(InventoryList[[#This Row],[QTY]]&lt;=InventoryList[[#This Row],[REORDER QTY]],1,0),0)</f>
        <v>0</v>
      </c>
    </row>
    <row r="12" spans="2:11" ht="30" customHeight="1" x14ac:dyDescent="0.3">
      <c r="B12" s="1" t="s">
        <v>37</v>
      </c>
      <c r="C12" s="1" t="s">
        <v>13</v>
      </c>
      <c r="D12" s="1" t="s">
        <v>1</v>
      </c>
      <c r="E12" s="1" t="str">
        <f>IFERROR(VLOOKUP(InventoryList[[#This Row],[BIN '#]],BinLookup[],3,FALSE),"")</f>
        <v>Row 1, slot 1</v>
      </c>
      <c r="F12" s="1" t="s">
        <v>26</v>
      </c>
      <c r="G12" s="2">
        <v>19</v>
      </c>
      <c r="H12" s="2">
        <v>10</v>
      </c>
      <c r="I12" s="3">
        <v>3</v>
      </c>
      <c r="J12" s="3">
        <f>InventoryList[[#This Row],[QTY]]*InventoryList[[#This Row],[COST]]</f>
        <v>57</v>
      </c>
      <c r="K12" s="4">
        <f>IFERROR(IF(InventoryList[[#This Row],[QTY]]&lt;=InventoryList[[#This Row],[REORDER QTY]],1,0),0)</f>
        <v>0</v>
      </c>
    </row>
    <row r="13" spans="2:11" ht="30" customHeight="1" x14ac:dyDescent="0.3">
      <c r="B13" s="1" t="s">
        <v>38</v>
      </c>
      <c r="C13" s="1" t="s">
        <v>14</v>
      </c>
      <c r="D13" s="1" t="s">
        <v>6</v>
      </c>
      <c r="E13" s="1" t="str">
        <f>IFERROR(VLOOKUP(InventoryList[[#This Row],[BIN '#]],BinLookup[],3,FALSE),"")</f>
        <v>Row 2, slot 2</v>
      </c>
      <c r="F13" s="1" t="s">
        <v>29</v>
      </c>
      <c r="G13" s="2">
        <v>20</v>
      </c>
      <c r="H13" s="2">
        <v>30</v>
      </c>
      <c r="I13" s="3">
        <v>14</v>
      </c>
      <c r="J13" s="3">
        <f>InventoryList[[#This Row],[QTY]]*InventoryList[[#This Row],[COST]]</f>
        <v>280</v>
      </c>
      <c r="K13" s="4">
        <f>IFERROR(IF(InventoryList[[#This Row],[QTY]]&lt;=InventoryList[[#This Row],[REORDER QTY]],1,0),0)</f>
        <v>1</v>
      </c>
    </row>
    <row r="14" spans="2:11" ht="30" customHeight="1" x14ac:dyDescent="0.3">
      <c r="B14" s="1" t="s">
        <v>27</v>
      </c>
      <c r="C14" s="1" t="s">
        <v>15</v>
      </c>
      <c r="D14" s="1" t="s">
        <v>5</v>
      </c>
      <c r="E14" s="1" t="str">
        <f>IFERROR(VLOOKUP(InventoryList[[#This Row],[BIN '#]],BinLookup[],3,FALSE),"")</f>
        <v>Row 1, slot 2</v>
      </c>
      <c r="F14" s="1" t="s">
        <v>26</v>
      </c>
      <c r="G14" s="2">
        <v>15</v>
      </c>
      <c r="H14" s="2">
        <v>8</v>
      </c>
      <c r="I14" s="3">
        <v>60</v>
      </c>
      <c r="J14" s="3">
        <f>InventoryList[[#This Row],[QTY]]*InventoryList[[#This Row],[COST]]</f>
        <v>900</v>
      </c>
      <c r="K14" s="4">
        <f>IFERROR(IF(InventoryList[[#This Row],[QTY]]&lt;=InventoryList[[#This Row],[REORDER QTY]],1,0),0)</f>
        <v>0</v>
      </c>
    </row>
    <row r="15" spans="2:11" ht="30" customHeight="1" x14ac:dyDescent="0.3">
      <c r="B15" s="1" t="s">
        <v>53</v>
      </c>
      <c r="C15" s="1" t="s">
        <v>52</v>
      </c>
      <c r="D15" s="1" t="s">
        <v>5</v>
      </c>
      <c r="E15" s="1" t="str">
        <f>IFERROR(VLOOKUP(InventoryList[[#This Row],[BIN '#]],BinLookup[],3,FALSE),"")</f>
        <v>Row 1, slot 2</v>
      </c>
      <c r="F15" s="1" t="s">
        <v>26</v>
      </c>
      <c r="G15" s="2">
        <v>25</v>
      </c>
      <c r="H15" s="2">
        <v>15</v>
      </c>
      <c r="I15" s="3">
        <v>8</v>
      </c>
      <c r="J15" s="3">
        <f>InventoryList[[#This Row],[QTY]]*InventoryList[[#This Row],[COST]]</f>
        <v>200</v>
      </c>
      <c r="K15" s="4">
        <f>IFERROR(IF(InventoryList[[#This Row],[QTY]]&lt;=InventoryList[[#This Row],[REORDER QTY]],1,0),0)</f>
        <v>0</v>
      </c>
    </row>
  </sheetData>
  <conditionalFormatting sqref="B5:K15">
    <cfRule type="expression" dxfId="33" priority="5">
      <formula>"If(blnBinNo=""True"")"</formula>
    </cfRule>
  </conditionalFormatting>
  <conditionalFormatting sqref="J5:J15">
    <cfRule type="dataBar" priority="15">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16">
    <dataValidation allowBlank="1" showInputMessage="1" showErrorMessage="1" prompt="Automatically calculated total inventory value" sqref="B3"/>
    <dataValidation allowBlank="1" showInputMessage="1" showErrorMessage="1" prompt="Automatically calculated bin count" sqref="D3"/>
    <dataValidation allowBlank="1" showInputMessage="1" showErrorMessage="1" prompt="Automatically calculated number of inventory items based on their description" sqref="C3"/>
    <dataValidation allowBlank="1" showInputMessage="1" showErrorMessage="1" prompt="Enter SKU in this column" sqref="B4"/>
    <dataValidation allowBlank="1" showInputMessage="1" showErrorMessage="1" prompt="Enter a description of the item in this column" sqref="C4"/>
    <dataValidation allowBlank="1" showInputMessage="1" showErrorMessage="1" prompt="Select the bin number from the dropdown list. Press ALT+DOWN ARROW to open the dropdown list then press ENTER to choose one of the items" sqref="D4"/>
    <dataValidation allowBlank="1" showInputMessage="1" showErrorMessage="1" prompt="Location is automatically updated in this column using the Bin # and information in the Bin Lookup worksheet " sqref="E4"/>
    <dataValidation allowBlank="1" showInputMessage="1" showErrorMessage="1" prompt="Enter unit in this column" sqref="F4"/>
    <dataValidation allowBlank="1" showInputMessage="1" showErrorMessage="1" prompt="Enter the quantity of each item in this column" sqref="G4"/>
    <dataValidation allowBlank="1" showInputMessage="1" showErrorMessage="1" prompt="Enter reorder quantity in this column" sqref="H4"/>
    <dataValidation allowBlank="1" showInputMessage="1" showErrorMessage="1" prompt="Enter the cost of each item in this column" sqref="I4"/>
    <dataValidation allowBlank="1" showInputMessage="1" showErrorMessage="1" prompt="The inventory value is automatically calculated in this column using the QTY and COST values from the table" sqref="J4"/>
    <dataValidation allowBlank="1" showInputMessage="1" showErrorMessage="1" prompt="A flag icon in this column indicates items in the inventory list that are ready to be reordered" sqref="K4"/>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formula1>BinNumber</formula1>
    </dataValidation>
    <dataValidation allowBlank="1" showInputMessage="1" showErrorMessage="1" prompt="Navigational link to Inventory Pick List worksheet" sqref="E2"/>
    <dataValidation allowBlank="1" showInputMessage="1" showErrorMessage="1" prompt="Navigation link to modify or add items to the Bin Lookup worksheet" sqref="F2"/>
  </dataValidations>
  <hyperlinks>
    <hyperlink ref="E2" location="'Inventory Pick List'!A1" tooltip="Select to view Inventory Pick List worksheet" display="INVENTORY PICK LIST"/>
    <hyperlink ref="F2" location="'Bin Lookup'!A1" tooltip="Select to add or modify Bin Lookup information" display="BIN LOOKUP"/>
  </hyperlinks>
  <printOptions horizontalCentered="1"/>
  <pageMargins left="0.25" right="0.25" top="0.75" bottom="0.75" header="0.3" footer="0.3"/>
  <pageSetup paperSize="9" scale="72"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6"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PickList">
    <tabColor theme="9" tint="-0.249977111117893"/>
    <pageSetUpPr autoPageBreaks="0" fitToPage="1"/>
  </sheetPr>
  <dimension ref="B1:I9"/>
  <sheetViews>
    <sheetView showGridLines="0" zoomScale="80" zoomScaleNormal="80" workbookViewId="0"/>
  </sheetViews>
  <sheetFormatPr defaultRowHeight="30" customHeight="1" x14ac:dyDescent="0.3"/>
  <cols>
    <col min="1" max="1" width="1.88671875" style="5" customWidth="1"/>
    <col min="2" max="2" width="20.77734375" style="5" customWidth="1"/>
    <col min="3" max="3" width="21.77734375" style="5" customWidth="1"/>
    <col min="4" max="4" width="15.6640625" style="5" customWidth="1"/>
    <col min="5" max="5" width="17.88671875" style="5" customWidth="1"/>
    <col min="6" max="6" width="25.44140625" style="5" customWidth="1"/>
    <col min="7" max="7" width="14.44140625" style="5" customWidth="1"/>
    <col min="8" max="8" width="13.44140625" style="5" customWidth="1"/>
    <col min="9" max="9" width="22.6640625" style="5" customWidth="1"/>
    <col min="10" max="16384" width="8.88671875" style="5"/>
  </cols>
  <sheetData>
    <row r="1" spans="2:9" ht="54" customHeight="1" thickBot="1" x14ac:dyDescent="0.45">
      <c r="B1" s="10" t="s">
        <v>54</v>
      </c>
      <c r="C1" s="11"/>
      <c r="D1" s="12"/>
      <c r="E1" s="12"/>
      <c r="F1" s="12"/>
      <c r="G1" s="12"/>
      <c r="H1" s="12"/>
      <c r="I1" s="12"/>
    </row>
    <row r="2" spans="2:9" ht="24.95" customHeight="1" x14ac:dyDescent="0.3">
      <c r="B2" s="13"/>
      <c r="C2" s="13" t="s">
        <v>63</v>
      </c>
    </row>
    <row r="3" spans="2:9" ht="30" customHeight="1" x14ac:dyDescent="0.3">
      <c r="B3" s="14"/>
      <c r="C3" s="15"/>
    </row>
    <row r="4" spans="2:9" ht="35.25" customHeight="1" x14ac:dyDescent="0.3">
      <c r="B4" s="8" t="s">
        <v>59</v>
      </c>
      <c r="C4" s="9" t="s">
        <v>64</v>
      </c>
      <c r="D4" s="8" t="s">
        <v>60</v>
      </c>
      <c r="E4" s="8" t="s">
        <v>61</v>
      </c>
      <c r="F4" s="8" t="s">
        <v>62</v>
      </c>
      <c r="G4" s="8" t="s">
        <v>46</v>
      </c>
      <c r="H4" s="8" t="s">
        <v>44</v>
      </c>
      <c r="I4" s="8" t="s">
        <v>45</v>
      </c>
    </row>
    <row r="5" spans="2:9" ht="30" customHeight="1" x14ac:dyDescent="0.3">
      <c r="B5" s="1" t="s">
        <v>39</v>
      </c>
      <c r="C5" s="1" t="s">
        <v>30</v>
      </c>
      <c r="D5" s="2">
        <v>3</v>
      </c>
      <c r="E5" s="2">
        <f>IFERROR(VLOOKUP(InventoryPickList[ITEM],InventoryList[],6,FALSE),"")</f>
        <v>20</v>
      </c>
      <c r="F5" s="1" t="str">
        <f>IFERROR(VLOOKUP(InventoryPickList[ITEM],InventoryList[],2,FALSE),"")</f>
        <v>Item 1</v>
      </c>
      <c r="G5" s="1" t="str">
        <f>IFERROR(VLOOKUP(InventoryPickList[ITEM],InventoryList[],5,FALSE),"")</f>
        <v>Each</v>
      </c>
      <c r="H5" s="1" t="str">
        <f>IFERROR(VLOOKUP(InventoryPickList[ITEM],InventoryList[],3,FALSE),"")</f>
        <v>T345</v>
      </c>
      <c r="I5" s="1" t="str">
        <f>IFERROR(VLOOKUP(InventoryPickList[ITEM],InventoryList[],4,FALSE),"")</f>
        <v>Row 2, slot 1</v>
      </c>
    </row>
    <row r="6" spans="2:9" ht="30" customHeight="1" x14ac:dyDescent="0.3">
      <c r="B6" s="1" t="s">
        <v>39</v>
      </c>
      <c r="C6" s="1" t="s">
        <v>33</v>
      </c>
      <c r="D6" s="2">
        <v>1</v>
      </c>
      <c r="E6" s="2">
        <f>IFERROR(VLOOKUP(InventoryPickList[ITEM],InventoryList[],6,FALSE),"")</f>
        <v>40</v>
      </c>
      <c r="F6" s="1" t="str">
        <f>IFERROR(VLOOKUP(InventoryPickList[ITEM],InventoryList[],2,FALSE),"")</f>
        <v>Item 4</v>
      </c>
      <c r="G6" s="1" t="str">
        <f>IFERROR(VLOOKUP(InventoryPickList[ITEM],InventoryList[],5,FALSE),"")</f>
        <v>Box (10 ct)</v>
      </c>
      <c r="H6" s="1" t="str">
        <f>IFERROR(VLOOKUP(InventoryPickList[ITEM],InventoryList[],3,FALSE),"")</f>
        <v>T9876</v>
      </c>
      <c r="I6" s="1" t="str">
        <f>IFERROR(VLOOKUP(InventoryPickList[ITEM],InventoryList[],4,FALSE),"")</f>
        <v>Row 3, slot 2</v>
      </c>
    </row>
    <row r="7" spans="2:9" ht="30" customHeight="1" x14ac:dyDescent="0.3">
      <c r="B7" s="1" t="s">
        <v>39</v>
      </c>
      <c r="C7" s="1" t="s">
        <v>36</v>
      </c>
      <c r="D7" s="2">
        <v>2</v>
      </c>
      <c r="E7" s="2">
        <f>IFERROR(VLOOKUP(InventoryPickList[ITEM],InventoryList[],6,FALSE),"")</f>
        <v>10</v>
      </c>
      <c r="F7" s="1" t="str">
        <f>IFERROR(VLOOKUP(InventoryPickList[ITEM],InventoryList[],2,FALSE),"")</f>
        <v>Item 7</v>
      </c>
      <c r="G7" s="1" t="str">
        <f>IFERROR(VLOOKUP(InventoryPickList[ITEM],InventoryList[],5,FALSE),"")</f>
        <v>Each</v>
      </c>
      <c r="H7" s="1" t="str">
        <f>IFERROR(VLOOKUP(InventoryPickList[ITEM],InventoryList[],3,FALSE),"")</f>
        <v>T349</v>
      </c>
      <c r="I7" s="1" t="str">
        <f>IFERROR(VLOOKUP(InventoryPickList[ITEM],InventoryList[],4,FALSE),"")</f>
        <v>Row 1, slot 2</v>
      </c>
    </row>
    <row r="8" spans="2:9" ht="30" customHeight="1" x14ac:dyDescent="0.3">
      <c r="B8" s="1" t="s">
        <v>39</v>
      </c>
      <c r="C8" s="1" t="s">
        <v>27</v>
      </c>
      <c r="D8" s="2">
        <v>6</v>
      </c>
      <c r="E8" s="2">
        <f>IFERROR(VLOOKUP(InventoryPickList[ITEM],InventoryList[],6,FALSE),"")</f>
        <v>15</v>
      </c>
      <c r="F8" s="1" t="str">
        <f>IFERROR(VLOOKUP(InventoryPickList[ITEM],InventoryList[],2,FALSE),"")</f>
        <v>Item 10</v>
      </c>
      <c r="G8" s="1" t="str">
        <f>IFERROR(VLOOKUP(InventoryPickList[ITEM],InventoryList[],5,FALSE),"")</f>
        <v>Each</v>
      </c>
      <c r="H8" s="1" t="str">
        <f>IFERROR(VLOOKUP(InventoryPickList[ITEM],InventoryList[],3,FALSE),"")</f>
        <v>T349</v>
      </c>
      <c r="I8" s="1" t="str">
        <f>IFERROR(VLOOKUP(InventoryPickList[ITEM],InventoryList[],4,FALSE),"")</f>
        <v>Row 1, slot 2</v>
      </c>
    </row>
    <row r="9" spans="2:9" ht="30" customHeight="1" x14ac:dyDescent="0.3">
      <c r="B9" s="1" t="s">
        <v>39</v>
      </c>
      <c r="C9" s="1" t="s">
        <v>32</v>
      </c>
      <c r="D9" s="2">
        <v>3</v>
      </c>
      <c r="E9" s="2">
        <f>IFERROR(VLOOKUP(InventoryPickList[ITEM],InventoryList[],6,FALSE),"")</f>
        <v>10</v>
      </c>
      <c r="F9" s="1" t="str">
        <f>IFERROR(VLOOKUP(InventoryPickList[ITEM],InventoryList[],2,FALSE),"")</f>
        <v>Item 3</v>
      </c>
      <c r="G9" s="1" t="str">
        <f>IFERROR(VLOOKUP(InventoryPickList[ITEM],InventoryList[],5,FALSE),"")</f>
        <v>Each</v>
      </c>
      <c r="H9" s="1" t="str">
        <f>IFERROR(VLOOKUP(InventoryPickList[ITEM],InventoryList[],3,FALSE),"")</f>
        <v>T5789</v>
      </c>
      <c r="I9" s="1" t="str">
        <f>IFERROR(VLOOKUP(InventoryPickList[ITEM],InventoryList[],4,FALSE),"")</f>
        <v>Row 1, slot 1</v>
      </c>
    </row>
  </sheetData>
  <conditionalFormatting sqref="E5:E9">
    <cfRule type="expression" dxfId="32" priority="7">
      <formula>D5&gt;E5</formula>
    </cfRule>
  </conditionalFormatting>
  <dataValidations count="12">
    <dataValidation type="list" errorStyle="warning" allowBlank="1" showErrorMessage="1" errorTitle="Whoops!" error="Your entry isn't on the Inventory List. You can click Yes to keep it but other inventory information won't automatically be filled in. " sqref="C5:C9">
      <formula1>SKULookup</formula1>
    </dataValidation>
    <dataValidation allowBlank="1" showInputMessage="1" showErrorMessage="1" prompt="Enter order number in this column" sqref="B4"/>
    <dataValidation allowBlank="1" showInputMessage="1" showErrorMessage="1" prompt="Enter pick quantity of items in this column" sqref="D4"/>
    <dataValidation allowBlank="1" showInputMessage="1" showErrorMessage="1" prompt="Quantity available for each item is automatically calculated in this column" sqref="E4"/>
    <dataValidation allowBlank="1" showInputMessage="1" showErrorMessage="1" prompt="Item description is automatically updated in this column" sqref="F4"/>
    <dataValidation allowBlank="1" showInputMessage="1" showErrorMessage="1" prompt="Unit is automatically updated in this column" sqref="G4"/>
    <dataValidation allowBlank="1" showInputMessage="1" showErrorMessage="1" prompt="Bin number is automatically updated in this column" sqref="H4"/>
    <dataValidation allowBlank="1" showInputMessage="1" showErrorMessage="1" prompt="Location is automatically updated in this column" sqref="I4"/>
    <dataValidation type="custom" allowBlank="1" showInputMessage="1" showErrorMessage="1" errorTitle="Whoops!" error="The quantity entered exceeds the Quantity Available. " sqref="D6:D9">
      <formula1>D6&lt;=E6</formula1>
    </dataValidation>
    <dataValidation type="custom" allowBlank="1" showInputMessage="1" showErrorMessage="1" error="The quantity entered exceeds the Quantity Available. Enter a PICK QTY less than the QTY AVAILABLE" sqref="D5">
      <formula1>D5&lt;=E5</formula1>
    </dataValidation>
    <dataValidation allowBlank="1" showInputMessage="1" showErrorMessage="1" prompt="To clear the pick list table in this worksheet, activate the object in B2 or press ALT+F8 and type &quot;ClearPickList&quot; with no spaces, then select RUN" sqref="B2"/>
    <dataValidation allowBlank="1" showInputMessage="1" showErrorMessage="1" prompt="Navigation link to Warehouse Inventory List worksheet" sqref="C2"/>
  </dataValidations>
  <hyperlinks>
    <hyperlink ref="C2" location="'Inventory List'!A1" tooltip="Select to view Inventory List" display="INVENTORY LIST"/>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BinLookup">
    <tabColor theme="9" tint="-0.249977111117893"/>
    <pageSetUpPr autoPageBreaks="0"/>
  </sheetPr>
  <dimension ref="B1:G11"/>
  <sheetViews>
    <sheetView showGridLines="0" zoomScaleNormal="100" workbookViewId="0">
      <selection activeCell="B2" sqref="B2"/>
    </sheetView>
  </sheetViews>
  <sheetFormatPr defaultRowHeight="30" customHeight="1" x14ac:dyDescent="0.3"/>
  <cols>
    <col min="1" max="1" width="1.88671875" style="5" customWidth="1"/>
    <col min="2" max="2" width="20.77734375" style="5" customWidth="1"/>
    <col min="3" max="3" width="19.44140625" style="5" customWidth="1"/>
    <col min="4" max="4" width="18.44140625" style="5" customWidth="1"/>
    <col min="5" max="7" width="11.88671875" style="5" customWidth="1"/>
    <col min="8" max="16384" width="8.88671875" style="5"/>
  </cols>
  <sheetData>
    <row r="1" spans="2:7" ht="54" customHeight="1" thickBot="1" x14ac:dyDescent="0.45">
      <c r="B1" s="11" t="s">
        <v>58</v>
      </c>
      <c r="C1" s="12"/>
      <c r="D1" s="12"/>
      <c r="E1" s="12"/>
      <c r="F1" s="12"/>
      <c r="G1" s="12"/>
    </row>
    <row r="2" spans="2:7" ht="24.95" customHeight="1" x14ac:dyDescent="0.3">
      <c r="B2" s="13" t="s">
        <v>63</v>
      </c>
    </row>
    <row r="3" spans="2:7" ht="30" customHeight="1" x14ac:dyDescent="0.3">
      <c r="B3" s="20"/>
      <c r="C3" s="20"/>
      <c r="D3" s="20"/>
      <c r="E3" s="20"/>
      <c r="F3" s="20"/>
      <c r="G3" s="20"/>
    </row>
    <row r="4" spans="2:7" ht="27.75" customHeight="1" x14ac:dyDescent="0.3">
      <c r="B4" s="6" t="s">
        <v>44</v>
      </c>
      <c r="C4" s="6" t="s">
        <v>43</v>
      </c>
      <c r="D4" s="6" t="s">
        <v>45</v>
      </c>
      <c r="E4" s="7" t="s">
        <v>55</v>
      </c>
      <c r="F4" s="7" t="s">
        <v>56</v>
      </c>
      <c r="G4" s="7" t="s">
        <v>57</v>
      </c>
    </row>
    <row r="5" spans="2:7" ht="30" customHeight="1" x14ac:dyDescent="0.3">
      <c r="B5" s="1" t="s">
        <v>0</v>
      </c>
      <c r="C5" s="1" t="s">
        <v>16</v>
      </c>
      <c r="D5" s="1" t="s">
        <v>19</v>
      </c>
      <c r="E5" s="2">
        <v>50</v>
      </c>
      <c r="F5" s="2">
        <v>10</v>
      </c>
      <c r="G5" s="2">
        <v>10</v>
      </c>
    </row>
    <row r="6" spans="2:7" ht="30" customHeight="1" x14ac:dyDescent="0.3">
      <c r="B6" s="1" t="s">
        <v>1</v>
      </c>
      <c r="C6" s="1" t="s">
        <v>17</v>
      </c>
      <c r="D6" s="1" t="s">
        <v>23</v>
      </c>
      <c r="E6" s="2">
        <v>25</v>
      </c>
      <c r="F6" s="2">
        <v>5</v>
      </c>
      <c r="G6" s="2">
        <v>5</v>
      </c>
    </row>
    <row r="7" spans="2:7" ht="30" customHeight="1" x14ac:dyDescent="0.3">
      <c r="B7" s="1" t="s">
        <v>2</v>
      </c>
      <c r="C7" s="1" t="s">
        <v>16</v>
      </c>
      <c r="D7" s="1" t="s">
        <v>20</v>
      </c>
      <c r="E7" s="2">
        <v>50</v>
      </c>
      <c r="F7" s="2">
        <v>10</v>
      </c>
      <c r="G7" s="2">
        <v>10</v>
      </c>
    </row>
    <row r="8" spans="2:7" ht="30" customHeight="1" x14ac:dyDescent="0.3">
      <c r="B8" s="1" t="s">
        <v>4</v>
      </c>
      <c r="C8" s="1" t="s">
        <v>18</v>
      </c>
      <c r="D8" s="1" t="s">
        <v>22</v>
      </c>
      <c r="E8" s="2">
        <v>30</v>
      </c>
      <c r="F8" s="2">
        <v>7</v>
      </c>
      <c r="G8" s="2">
        <v>10</v>
      </c>
    </row>
    <row r="9" spans="2:7" ht="30" customHeight="1" x14ac:dyDescent="0.3">
      <c r="B9" s="1" t="s">
        <v>5</v>
      </c>
      <c r="C9" s="1" t="s">
        <v>17</v>
      </c>
      <c r="D9" s="1" t="s">
        <v>24</v>
      </c>
      <c r="E9" s="2">
        <v>25</v>
      </c>
      <c r="F9" s="2">
        <v>5</v>
      </c>
      <c r="G9" s="2">
        <v>5</v>
      </c>
    </row>
    <row r="10" spans="2:7" ht="30" customHeight="1" x14ac:dyDescent="0.3">
      <c r="B10" s="1" t="s">
        <v>1</v>
      </c>
      <c r="C10" s="1" t="s">
        <v>16</v>
      </c>
      <c r="D10" s="1" t="s">
        <v>21</v>
      </c>
      <c r="E10" s="2">
        <v>50</v>
      </c>
      <c r="F10" s="2">
        <v>10</v>
      </c>
      <c r="G10" s="2">
        <v>10</v>
      </c>
    </row>
    <row r="11" spans="2:7" ht="30" customHeight="1" x14ac:dyDescent="0.3">
      <c r="B11" s="1" t="s">
        <v>6</v>
      </c>
      <c r="C11" s="1" t="s">
        <v>16</v>
      </c>
      <c r="D11" s="1" t="s">
        <v>25</v>
      </c>
      <c r="E11" s="2">
        <v>50</v>
      </c>
      <c r="F11" s="2">
        <v>10</v>
      </c>
      <c r="G11" s="2">
        <v>10</v>
      </c>
    </row>
  </sheetData>
  <dataValidations count="7">
    <dataValidation allowBlank="1" showInputMessage="1" showErrorMessage="1" prompt="Enter the bin number in this column" sqref="B4"/>
    <dataValidation allowBlank="1" showInputMessage="1" showErrorMessage="1" prompt="Enter a description of bin in this column" sqref="C4"/>
    <dataValidation allowBlank="1" showInputMessage="1" showErrorMessage="1" prompt="Enter the location of bin in this column" sqref="D4"/>
    <dataValidation allowBlank="1" showInputMessage="1" showErrorMessage="1" prompt="Enter width of bin in this column" sqref="E4"/>
    <dataValidation allowBlank="1" showInputMessage="1" showErrorMessage="1" prompt="Enter height of bin in this column" sqref="F4"/>
    <dataValidation allowBlank="1" showInputMessage="1" showErrorMessage="1" prompt="Enter length of bin in this column" sqref="G4"/>
    <dataValidation allowBlank="1" showInputMessage="1" showErrorMessage="1" prompt="Navigation link to Warehouse Inventory List worksheet" sqref="B2"/>
  </dataValidations>
  <hyperlinks>
    <hyperlink ref="B2" location="'Inventory List'!A1" tooltip="Select to view Inventory List" display="INVENTORY LIST"/>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Stock Inventory List</vt:lpstr>
      <vt:lpstr>Inventory Pick List</vt:lpstr>
      <vt:lpstr>Bin Lookup</vt:lpstr>
      <vt:lpstr>BinNumber</vt:lpstr>
      <vt:lpstr>ColumnTitle1</vt:lpstr>
      <vt:lpstr>ColumnTitle2</vt:lpstr>
      <vt:lpstr>ColumnTitle3</vt:lpstr>
      <vt:lpstr>'Bin Lookup'!Print_Titles</vt:lpstr>
      <vt:lpstr>'Inventory Pick List'!Print_Titles</vt:lpstr>
      <vt:lpstr>'Stock Inventory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2017-08-16T08:58:44Z</cp:lastPrinted>
  <dcterms:created xsi:type="dcterms:W3CDTF">2016-10-06T00:09:35Z</dcterms:created>
  <dcterms:modified xsi:type="dcterms:W3CDTF">2017-08-16T08:58:54Z</dcterms:modified>
</cp:coreProperties>
</file>